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1FINANCIJSKI IZVJEŠTAJI 2025\"/>
    </mc:Choice>
  </mc:AlternateContent>
  <xr:revisionPtr revIDLastSave="0" documentId="13_ncr:1_{71D1E718-447A-4034-96E1-52A7ED0108CA}" xr6:coauthVersionLast="47" xr6:coauthVersionMax="47" xr10:uidLastSave="{00000000-0000-0000-0000-000000000000}"/>
  <bookViews>
    <workbookView xWindow="-108" yWindow="-108" windowWidth="30936" windowHeight="16776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5" i="67" l="1"/>
  <c r="G425" i="68" s="1"/>
  <c r="E375" i="67"/>
  <c r="E326" i="69"/>
  <c r="E425" i="69"/>
  <c r="E375" i="69"/>
  <c r="D326" i="69"/>
  <c r="E21" i="69"/>
  <c r="E21" i="67"/>
  <c r="E326" i="67"/>
  <c r="D326" i="67"/>
  <c r="E416" i="67"/>
  <c r="E26" i="80"/>
  <c r="E20" i="80"/>
  <c r="E415" i="82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E188" i="80" s="1"/>
  <c r="E187" i="80" s="1"/>
  <c r="D193" i="80"/>
  <c r="E189" i="80"/>
  <c r="D189" i="80"/>
  <c r="D188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E122" i="80" s="1"/>
  <c r="E44" i="80" s="1"/>
  <c r="D149" i="80"/>
  <c r="D122" i="80" s="1"/>
  <c r="D44" i="80" s="1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D25" i="80"/>
  <c r="D20" i="80"/>
  <c r="D19" i="80"/>
  <c r="E14" i="80"/>
  <c r="D14" i="80"/>
  <c r="E11" i="80"/>
  <c r="D11" i="80"/>
  <c r="E8" i="80"/>
  <c r="D8" i="80"/>
  <c r="E7" i="80"/>
  <c r="D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D244" i="77" s="1"/>
  <c r="E287" i="77"/>
  <c r="E244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 s="1"/>
  <c r="E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D44" i="75" s="1"/>
  <c r="E52" i="75"/>
  <c r="E45" i="75" s="1"/>
  <c r="E44" i="75" s="1"/>
  <c r="D52" i="75"/>
  <c r="E46" i="75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D245" i="72" s="1"/>
  <c r="D244" i="72" s="1"/>
  <c r="E261" i="72"/>
  <c r="D261" i="72"/>
  <c r="E254" i="72"/>
  <c r="D254" i="72"/>
  <c r="E249" i="72"/>
  <c r="D249" i="72"/>
  <c r="E246" i="72"/>
  <c r="D246" i="72"/>
  <c r="E245" i="72"/>
  <c r="E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E200" i="72" s="1"/>
  <c r="E187" i="72" s="1"/>
  <c r="D206" i="72"/>
  <c r="D200" i="72" s="1"/>
  <c r="D187" i="72" s="1"/>
  <c r="E201" i="72"/>
  <c r="D201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E44" i="69" s="1"/>
  <c r="D57" i="69"/>
  <c r="D56" i="69"/>
  <c r="E52" i="69"/>
  <c r="E45" i="69" s="1"/>
  <c r="D52" i="69"/>
  <c r="E46" i="69"/>
  <c r="D46" i="69"/>
  <c r="D45" i="69"/>
  <c r="D44" i="69"/>
  <c r="E40" i="69"/>
  <c r="D40" i="69"/>
  <c r="E39" i="69"/>
  <c r="D39" i="69"/>
  <c r="E35" i="69"/>
  <c r="D35" i="69"/>
  <c r="E30" i="69"/>
  <c r="D30" i="69"/>
  <c r="E25" i="69"/>
  <c r="D25" i="69"/>
  <c r="D20" i="69"/>
  <c r="D19" i="69"/>
  <c r="E14" i="69"/>
  <c r="D14" i="69"/>
  <c r="E11" i="69"/>
  <c r="D11" i="69"/>
  <c r="E8" i="69"/>
  <c r="D8" i="69"/>
  <c r="E7" i="69"/>
  <c r="D7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D371" i="67" s="1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E122" i="67" s="1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F425" i="68"/>
  <c r="E425" i="68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H416" i="68" s="1"/>
  <c r="G415" i="68"/>
  <c r="F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D375" i="68"/>
  <c r="G374" i="68"/>
  <c r="G371" i="68" s="1"/>
  <c r="F374" i="68"/>
  <c r="F371" i="68" s="1"/>
  <c r="G373" i="68"/>
  <c r="F373" i="68"/>
  <c r="E373" i="68"/>
  <c r="D373" i="68"/>
  <c r="G372" i="68"/>
  <c r="F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D368" i="68"/>
  <c r="G367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H358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H353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H348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I338" i="68" s="1"/>
  <c r="D339" i="68"/>
  <c r="H339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F326" i="68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H321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H312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H300" i="68" s="1"/>
  <c r="G299" i="68"/>
  <c r="F299" i="68"/>
  <c r="E299" i="68"/>
  <c r="D299" i="68"/>
  <c r="G298" i="68"/>
  <c r="F298" i="68"/>
  <c r="E298" i="68"/>
  <c r="D298" i="68"/>
  <c r="G297" i="68"/>
  <c r="F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G287" i="68" s="1"/>
  <c r="G244" i="68" s="1"/>
  <c r="F294" i="68"/>
  <c r="E294" i="68"/>
  <c r="I294" i="68" s="1"/>
  <c r="I293" i="68" s="1"/>
  <c r="D294" i="68"/>
  <c r="H294" i="68" s="1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F288" i="68" s="1"/>
  <c r="F287" i="68" s="1"/>
  <c r="F244" i="68" s="1"/>
  <c r="E290" i="68"/>
  <c r="I290" i="68" s="1"/>
  <c r="D290" i="68"/>
  <c r="H290" i="68" s="1"/>
  <c r="J290" i="68" s="1"/>
  <c r="G289" i="68"/>
  <c r="F289" i="68"/>
  <c r="E289" i="68"/>
  <c r="I289" i="68" s="1"/>
  <c r="I288" i="68" s="1"/>
  <c r="D289" i="68"/>
  <c r="H289" i="68" s="1"/>
  <c r="G288" i="68"/>
  <c r="E288" i="68"/>
  <c r="D288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I284" i="68" s="1"/>
  <c r="D285" i="68"/>
  <c r="H285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F281" i="68"/>
  <c r="E281" i="68"/>
  <c r="D281" i="68"/>
  <c r="G280" i="68"/>
  <c r="F280" i="68"/>
  <c r="E280" i="68"/>
  <c r="I280" i="68" s="1"/>
  <c r="I279" i="68" s="1"/>
  <c r="D280" i="68"/>
  <c r="G279" i="68"/>
  <c r="F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I274" i="68" s="1"/>
  <c r="D276" i="68"/>
  <c r="H276" i="68" s="1"/>
  <c r="G275" i="68"/>
  <c r="F275" i="68"/>
  <c r="E275" i="68"/>
  <c r="D275" i="68"/>
  <c r="G274" i="68"/>
  <c r="F274" i="68"/>
  <c r="E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H255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H250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I245" i="68" s="1"/>
  <c r="D247" i="68"/>
  <c r="H247" i="68" s="1"/>
  <c r="G246" i="68"/>
  <c r="F246" i="68"/>
  <c r="E246" i="68"/>
  <c r="D246" i="68"/>
  <c r="G245" i="68"/>
  <c r="F245" i="68"/>
  <c r="E245" i="68"/>
  <c r="D245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D240" i="68"/>
  <c r="G239" i="68"/>
  <c r="F239" i="68"/>
  <c r="G238" i="68"/>
  <c r="F238" i="68"/>
  <c r="E238" i="68"/>
  <c r="D238" i="68"/>
  <c r="G237" i="68"/>
  <c r="F237" i="68"/>
  <c r="G236" i="68"/>
  <c r="F236" i="68"/>
  <c r="E236" i="68"/>
  <c r="I236" i="68" s="1"/>
  <c r="D236" i="68"/>
  <c r="H236" i="68" s="1"/>
  <c r="J236" i="68" s="1"/>
  <c r="G235" i="68"/>
  <c r="F235" i="68"/>
  <c r="E235" i="68"/>
  <c r="D235" i="68"/>
  <c r="G234" i="68"/>
  <c r="F234" i="68"/>
  <c r="G233" i="68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D229" i="68"/>
  <c r="H229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H207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D202" i="68"/>
  <c r="H202" i="68" s="1"/>
  <c r="G201" i="68"/>
  <c r="F201" i="68"/>
  <c r="E201" i="68"/>
  <c r="D201" i="68"/>
  <c r="G200" i="68"/>
  <c r="F200" i="68"/>
  <c r="E200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H194" i="68" s="1"/>
  <c r="G193" i="68"/>
  <c r="F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D190" i="68"/>
  <c r="G189" i="68"/>
  <c r="F189" i="68"/>
  <c r="E189" i="68"/>
  <c r="G188" i="68"/>
  <c r="F188" i="68"/>
  <c r="G187" i="68"/>
  <c r="F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D176" i="68"/>
  <c r="H176" i="68" s="1"/>
  <c r="G175" i="68"/>
  <c r="F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D167" i="68"/>
  <c r="H167" i="68" s="1"/>
  <c r="G166" i="68"/>
  <c r="F166" i="68"/>
  <c r="E166" i="68"/>
  <c r="D166" i="68"/>
  <c r="G165" i="68"/>
  <c r="F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I154" i="68" s="1"/>
  <c r="D156" i="68"/>
  <c r="H156" i="68" s="1"/>
  <c r="G155" i="68"/>
  <c r="F155" i="68"/>
  <c r="E155" i="68"/>
  <c r="D155" i="68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H152" i="68"/>
  <c r="J152" i="68" s="1"/>
  <c r="G152" i="68"/>
  <c r="F152" i="68"/>
  <c r="E152" i="68"/>
  <c r="D152" i="68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D150" i="68"/>
  <c r="H150" i="68" s="1"/>
  <c r="G149" i="68"/>
  <c r="F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H147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H143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D139" i="68"/>
  <c r="H139" i="68" s="1"/>
  <c r="G138" i="68"/>
  <c r="F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G134" i="68"/>
  <c r="F134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D124" i="68"/>
  <c r="H124" i="68" s="1"/>
  <c r="G123" i="68"/>
  <c r="F123" i="68"/>
  <c r="E123" i="68"/>
  <c r="D123" i="68"/>
  <c r="G122" i="68"/>
  <c r="F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D115" i="68"/>
  <c r="H115" i="68" s="1"/>
  <c r="G114" i="68"/>
  <c r="F114" i="68"/>
  <c r="D114" i="68"/>
  <c r="G113" i="68"/>
  <c r="F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H101" i="68" s="1"/>
  <c r="G100" i="68"/>
  <c r="F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D96" i="68"/>
  <c r="G95" i="68"/>
  <c r="F95" i="68"/>
  <c r="G94" i="68"/>
  <c r="F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H87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D82" i="68"/>
  <c r="H82" i="68" s="1"/>
  <c r="G81" i="68"/>
  <c r="F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H71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D63" i="68"/>
  <c r="G62" i="68"/>
  <c r="G56" i="68" s="1"/>
  <c r="F62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H58" i="68" s="1"/>
  <c r="G57" i="68"/>
  <c r="F57" i="68"/>
  <c r="D57" i="68"/>
  <c r="F56" i="68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F53" i="68"/>
  <c r="E53" i="68"/>
  <c r="I53" i="68" s="1"/>
  <c r="D53" i="68"/>
  <c r="H53" i="68" s="1"/>
  <c r="G52" i="68"/>
  <c r="F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E47" i="68"/>
  <c r="E46" i="68" s="1"/>
  <c r="D47" i="68"/>
  <c r="F46" i="68"/>
  <c r="F45" i="68"/>
  <c r="F44" i="68"/>
  <c r="G42" i="68"/>
  <c r="F42" i="68"/>
  <c r="E42" i="68"/>
  <c r="I42" i="68" s="1"/>
  <c r="D42" i="68"/>
  <c r="H42" i="68" s="1"/>
  <c r="J42" i="68" s="1"/>
  <c r="G41" i="68"/>
  <c r="F41" i="68"/>
  <c r="E41" i="68"/>
  <c r="D41" i="68"/>
  <c r="G40" i="68"/>
  <c r="F40" i="68"/>
  <c r="G39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D36" i="68"/>
  <c r="G35" i="68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D31" i="68"/>
  <c r="H31" i="68" s="1"/>
  <c r="G30" i="68"/>
  <c r="F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D26" i="68"/>
  <c r="H26" i="68" s="1"/>
  <c r="G25" i="68"/>
  <c r="F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D21" i="68"/>
  <c r="H21" i="68" s="1"/>
  <c r="G20" i="68"/>
  <c r="G19" i="68" s="1"/>
  <c r="G6" i="68" s="1"/>
  <c r="F20" i="68"/>
  <c r="D20" i="68"/>
  <c r="F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D15" i="68"/>
  <c r="G14" i="68"/>
  <c r="F14" i="68"/>
  <c r="G13" i="68"/>
  <c r="F13" i="68"/>
  <c r="E13" i="68"/>
  <c r="I13" i="68" s="1"/>
  <c r="D13" i="68"/>
  <c r="H13" i="68" s="1"/>
  <c r="J13" i="68" s="1"/>
  <c r="G12" i="68"/>
  <c r="F12" i="68"/>
  <c r="E12" i="68"/>
  <c r="D12" i="68"/>
  <c r="G11" i="68"/>
  <c r="F11" i="68"/>
  <c r="G10" i="68"/>
  <c r="F10" i="68"/>
  <c r="E10" i="68"/>
  <c r="I10" i="68" s="1"/>
  <c r="D10" i="68"/>
  <c r="H10" i="68" s="1"/>
  <c r="J10" i="68" s="1"/>
  <c r="G9" i="68"/>
  <c r="F9" i="68"/>
  <c r="E9" i="68"/>
  <c r="D9" i="68"/>
  <c r="G8" i="68"/>
  <c r="F8" i="68"/>
  <c r="G7" i="68"/>
  <c r="F7" i="68"/>
  <c r="F6" i="68"/>
  <c r="E374" i="69" l="1"/>
  <c r="E371" i="69" s="1"/>
  <c r="E375" i="68"/>
  <c r="E325" i="69"/>
  <c r="E326" i="68"/>
  <c r="E325" i="68" s="1"/>
  <c r="D325" i="69"/>
  <c r="D326" i="68"/>
  <c r="E20" i="69"/>
  <c r="E19" i="69" s="1"/>
  <c r="E6" i="69" s="1"/>
  <c r="E21" i="68"/>
  <c r="I61" i="68"/>
  <c r="I57" i="68" s="1"/>
  <c r="E57" i="68"/>
  <c r="I54" i="68"/>
  <c r="I52" i="68" s="1"/>
  <c r="E52" i="68"/>
  <c r="E45" i="68" s="1"/>
  <c r="G45" i="68"/>
  <c r="G44" i="68" s="1"/>
  <c r="E44" i="67"/>
  <c r="I47" i="68"/>
  <c r="I46" i="68" s="1"/>
  <c r="I45" i="68" s="1"/>
  <c r="E325" i="67"/>
  <c r="G326" i="68"/>
  <c r="I425" i="68"/>
  <c r="J425" i="68" s="1"/>
  <c r="I416" i="68"/>
  <c r="I415" i="68" s="1"/>
  <c r="E415" i="68"/>
  <c r="H375" i="68"/>
  <c r="D374" i="68"/>
  <c r="H326" i="68"/>
  <c r="I152" i="68"/>
  <c r="I149" i="68" s="1"/>
  <c r="E149" i="68"/>
  <c r="H327" i="68"/>
  <c r="J327" i="68" s="1"/>
  <c r="D325" i="68"/>
  <c r="E19" i="80"/>
  <c r="E6" i="80" s="1"/>
  <c r="I26" i="68"/>
  <c r="I25" i="68" s="1"/>
  <c r="E25" i="68"/>
  <c r="I197" i="68"/>
  <c r="I193" i="68" s="1"/>
  <c r="I188" i="68" s="1"/>
  <c r="E193" i="68"/>
  <c r="E188" i="68" s="1"/>
  <c r="I228" i="68"/>
  <c r="I200" i="68" s="1"/>
  <c r="H415" i="68"/>
  <c r="J415" i="68" s="1"/>
  <c r="J416" i="68"/>
  <c r="J411" i="68"/>
  <c r="H410" i="68"/>
  <c r="J410" i="68" s="1"/>
  <c r="J406" i="68"/>
  <c r="H405" i="68"/>
  <c r="J405" i="68" s="1"/>
  <c r="J396" i="68"/>
  <c r="H395" i="68"/>
  <c r="J395" i="68" s="1"/>
  <c r="J386" i="68"/>
  <c r="H385" i="68"/>
  <c r="J385" i="68" s="1"/>
  <c r="E372" i="68"/>
  <c r="I373" i="68"/>
  <c r="I372" i="68" s="1"/>
  <c r="H373" i="68"/>
  <c r="D372" i="68"/>
  <c r="E367" i="68"/>
  <c r="I368" i="68"/>
  <c r="I367" i="68" s="1"/>
  <c r="H368" i="68"/>
  <c r="D367" i="68"/>
  <c r="J358" i="68"/>
  <c r="H357" i="68"/>
  <c r="J357" i="68" s="1"/>
  <c r="H352" i="68"/>
  <c r="J352" i="68" s="1"/>
  <c r="J353" i="68"/>
  <c r="J348" i="68"/>
  <c r="H347" i="68"/>
  <c r="J347" i="68" s="1"/>
  <c r="J339" i="68"/>
  <c r="H338" i="68"/>
  <c r="J338" i="68" s="1"/>
  <c r="H325" i="68"/>
  <c r="J321" i="68"/>
  <c r="H320" i="68"/>
  <c r="J320" i="68" s="1"/>
  <c r="H311" i="68"/>
  <c r="J311" i="68" s="1"/>
  <c r="J312" i="68"/>
  <c r="J307" i="68"/>
  <c r="H306" i="68"/>
  <c r="J306" i="68" s="1"/>
  <c r="J300" i="68"/>
  <c r="H299" i="68"/>
  <c r="J299" i="68" s="1"/>
  <c r="I298" i="68"/>
  <c r="I297" i="68" s="1"/>
  <c r="I287" i="68" s="1"/>
  <c r="I244" i="68" s="1"/>
  <c r="E297" i="68"/>
  <c r="E287" i="68" s="1"/>
  <c r="E244" i="68" s="1"/>
  <c r="D297" i="68"/>
  <c r="D287" i="68" s="1"/>
  <c r="H298" i="68"/>
  <c r="J294" i="68"/>
  <c r="H293" i="68"/>
  <c r="J293" i="68" s="1"/>
  <c r="J289" i="68"/>
  <c r="H288" i="68"/>
  <c r="J285" i="68"/>
  <c r="H284" i="68"/>
  <c r="J284" i="68" s="1"/>
  <c r="J282" i="68"/>
  <c r="H281" i="68"/>
  <c r="J281" i="68" s="1"/>
  <c r="D279" i="68"/>
  <c r="D274" i="68" s="1"/>
  <c r="D244" i="68" s="1"/>
  <c r="H280" i="68"/>
  <c r="J276" i="68"/>
  <c r="H275" i="68"/>
  <c r="J267" i="68"/>
  <c r="H266" i="68"/>
  <c r="J266" i="68" s="1"/>
  <c r="H261" i="68"/>
  <c r="J261" i="68" s="1"/>
  <c r="J262" i="68"/>
  <c r="H254" i="68"/>
  <c r="J254" i="68" s="1"/>
  <c r="J255" i="68"/>
  <c r="H249" i="68"/>
  <c r="J249" i="68" s="1"/>
  <c r="J250" i="68"/>
  <c r="J247" i="68"/>
  <c r="H246" i="68"/>
  <c r="E239" i="68"/>
  <c r="I240" i="68"/>
  <c r="I239" i="68" s="1"/>
  <c r="D239" i="68"/>
  <c r="H240" i="68"/>
  <c r="I238" i="68"/>
  <c r="I237" i="68" s="1"/>
  <c r="E237" i="68"/>
  <c r="D237" i="68"/>
  <c r="H238" i="68"/>
  <c r="E234" i="68"/>
  <c r="E233" i="68" s="1"/>
  <c r="I235" i="68"/>
  <c r="I234" i="68" s="1"/>
  <c r="I233" i="68" s="1"/>
  <c r="H235" i="68"/>
  <c r="D234" i="68"/>
  <c r="D233" i="68" s="1"/>
  <c r="H228" i="68"/>
  <c r="J228" i="68" s="1"/>
  <c r="J229" i="68"/>
  <c r="J226" i="68"/>
  <c r="H225" i="68"/>
  <c r="J225" i="68" s="1"/>
  <c r="J221" i="68"/>
  <c r="H220" i="68"/>
  <c r="J220" i="68" s="1"/>
  <c r="H215" i="68"/>
  <c r="J215" i="68" s="1"/>
  <c r="J216" i="68"/>
  <c r="J207" i="68"/>
  <c r="H206" i="68"/>
  <c r="J206" i="68" s="1"/>
  <c r="J202" i="68"/>
  <c r="H201" i="68"/>
  <c r="J194" i="68"/>
  <c r="H193" i="68"/>
  <c r="J193" i="68" s="1"/>
  <c r="D189" i="68"/>
  <c r="D188" i="68" s="1"/>
  <c r="D187" i="68" s="1"/>
  <c r="H190" i="68"/>
  <c r="H181" i="68"/>
  <c r="J181" i="68" s="1"/>
  <c r="J182" i="68"/>
  <c r="I176" i="68"/>
  <c r="I175" i="68" s="1"/>
  <c r="I165" i="68" s="1"/>
  <c r="E175" i="68"/>
  <c r="E165" i="68" s="1"/>
  <c r="J176" i="68"/>
  <c r="H175" i="68"/>
  <c r="J175" i="68" s="1"/>
  <c r="J171" i="68"/>
  <c r="H170" i="68"/>
  <c r="J170" i="68" s="1"/>
  <c r="J167" i="68"/>
  <c r="H166" i="68"/>
  <c r="H161" i="68"/>
  <c r="J161" i="68" s="1"/>
  <c r="J162" i="68"/>
  <c r="J156" i="68"/>
  <c r="H155" i="68"/>
  <c r="J150" i="68"/>
  <c r="H149" i="68"/>
  <c r="J149" i="68" s="1"/>
  <c r="J147" i="68"/>
  <c r="H146" i="68"/>
  <c r="J146" i="68" s="1"/>
  <c r="J143" i="68"/>
  <c r="H142" i="68"/>
  <c r="J142" i="68" s="1"/>
  <c r="I139" i="68"/>
  <c r="I138" i="68" s="1"/>
  <c r="E138" i="68"/>
  <c r="J139" i="68"/>
  <c r="H138" i="68"/>
  <c r="J138" i="68" s="1"/>
  <c r="D134" i="68"/>
  <c r="D122" i="68" s="1"/>
  <c r="H135" i="68"/>
  <c r="H129" i="68"/>
  <c r="J129" i="68" s="1"/>
  <c r="J130" i="68"/>
  <c r="J127" i="68"/>
  <c r="H126" i="68"/>
  <c r="J126" i="68" s="1"/>
  <c r="J124" i="68"/>
  <c r="H123" i="68"/>
  <c r="H117" i="68"/>
  <c r="J117" i="68" s="1"/>
  <c r="J118" i="68"/>
  <c r="E114" i="68"/>
  <c r="E113" i="68" s="1"/>
  <c r="I115" i="68"/>
  <c r="I114" i="68" s="1"/>
  <c r="I113" i="68" s="1"/>
  <c r="J115" i="68"/>
  <c r="H114" i="68"/>
  <c r="J109" i="68"/>
  <c r="H108" i="68"/>
  <c r="J108" i="68" s="1"/>
  <c r="I101" i="68"/>
  <c r="I100" i="68" s="1"/>
  <c r="E100" i="68"/>
  <c r="H100" i="68"/>
  <c r="J100" i="68" s="1"/>
  <c r="J101" i="68"/>
  <c r="I96" i="68"/>
  <c r="I95" i="68" s="1"/>
  <c r="I94" i="68" s="1"/>
  <c r="E95" i="68"/>
  <c r="E94" i="68" s="1"/>
  <c r="H96" i="68"/>
  <c r="D95" i="68"/>
  <c r="D94" i="68" s="1"/>
  <c r="H86" i="68"/>
  <c r="J86" i="68" s="1"/>
  <c r="J87" i="68"/>
  <c r="E81" i="68"/>
  <c r="I82" i="68"/>
  <c r="I81" i="68" s="1"/>
  <c r="J82" i="68"/>
  <c r="H81" i="68"/>
  <c r="J81" i="68" s="1"/>
  <c r="J71" i="68"/>
  <c r="H70" i="68"/>
  <c r="J70" i="68" s="1"/>
  <c r="I63" i="68"/>
  <c r="I62" i="68" s="1"/>
  <c r="E62" i="68"/>
  <c r="D62" i="68"/>
  <c r="D56" i="68" s="1"/>
  <c r="H63" i="68"/>
  <c r="H57" i="68"/>
  <c r="J58" i="68"/>
  <c r="J53" i="68"/>
  <c r="H52" i="68"/>
  <c r="J52" i="68" s="1"/>
  <c r="D46" i="68"/>
  <c r="D45" i="68" s="1"/>
  <c r="H47" i="68"/>
  <c r="E40" i="68"/>
  <c r="E39" i="68" s="1"/>
  <c r="I39" i="68" s="1"/>
  <c r="I41" i="68"/>
  <c r="I40" i="68" s="1"/>
  <c r="H41" i="68"/>
  <c r="D40" i="68"/>
  <c r="D39" i="68" s="1"/>
  <c r="H39" i="68" s="1"/>
  <c r="J39" i="68" s="1"/>
  <c r="I36" i="68"/>
  <c r="I35" i="68" s="1"/>
  <c r="E35" i="68"/>
  <c r="H36" i="68"/>
  <c r="D35" i="68"/>
  <c r="I31" i="68"/>
  <c r="I30" i="68" s="1"/>
  <c r="E30" i="68"/>
  <c r="H30" i="68"/>
  <c r="J30" i="68" s="1"/>
  <c r="J31" i="68"/>
  <c r="H25" i="68"/>
  <c r="J25" i="68" s="1"/>
  <c r="J26" i="68"/>
  <c r="J21" i="68"/>
  <c r="H20" i="68"/>
  <c r="E14" i="68"/>
  <c r="I15" i="68"/>
  <c r="I14" i="68" s="1"/>
  <c r="D14" i="68"/>
  <c r="H15" i="68"/>
  <c r="E11" i="68"/>
  <c r="I12" i="68"/>
  <c r="I11" i="68" s="1"/>
  <c r="D11" i="68"/>
  <c r="H12" i="68"/>
  <c r="I9" i="68"/>
  <c r="I8" i="68" s="1"/>
  <c r="I7" i="68" s="1"/>
  <c r="E8" i="68"/>
  <c r="E7" i="68" s="1"/>
  <c r="H9" i="68"/>
  <c r="D8" i="68"/>
  <c r="D7" i="68" s="1"/>
  <c r="D6" i="68" s="1"/>
  <c r="I86" i="68"/>
  <c r="I375" i="68" l="1"/>
  <c r="I374" i="68" s="1"/>
  <c r="E374" i="68"/>
  <c r="E371" i="68" s="1"/>
  <c r="I371" i="68" s="1"/>
  <c r="I21" i="68"/>
  <c r="I20" i="68" s="1"/>
  <c r="I19" i="68" s="1"/>
  <c r="I6" i="68" s="1"/>
  <c r="E20" i="68"/>
  <c r="E19" i="68" s="1"/>
  <c r="G325" i="68"/>
  <c r="I326" i="68"/>
  <c r="H374" i="68"/>
  <c r="J374" i="68" s="1"/>
  <c r="J375" i="68"/>
  <c r="D371" i="68"/>
  <c r="H371" i="68" s="1"/>
  <c r="J371" i="68" s="1"/>
  <c r="E122" i="68"/>
  <c r="I122" i="68"/>
  <c r="E187" i="68"/>
  <c r="I187" i="68"/>
  <c r="E6" i="68"/>
  <c r="J373" i="68"/>
  <c r="H372" i="68"/>
  <c r="J372" i="68" s="1"/>
  <c r="J368" i="68"/>
  <c r="H367" i="68"/>
  <c r="J367" i="68" s="1"/>
  <c r="H297" i="68"/>
  <c r="J297" i="68" s="1"/>
  <c r="J298" i="68"/>
  <c r="J288" i="68"/>
  <c r="H287" i="68"/>
  <c r="J287" i="68" s="1"/>
  <c r="H279" i="68"/>
  <c r="J279" i="68" s="1"/>
  <c r="J280" i="68"/>
  <c r="H274" i="68"/>
  <c r="J274" i="68" s="1"/>
  <c r="J275" i="68"/>
  <c r="J246" i="68"/>
  <c r="H245" i="68"/>
  <c r="J240" i="68"/>
  <c r="H239" i="68"/>
  <c r="J239" i="68" s="1"/>
  <c r="J238" i="68"/>
  <c r="H237" i="68"/>
  <c r="J237" i="68" s="1"/>
  <c r="J235" i="68"/>
  <c r="H234" i="68"/>
  <c r="J201" i="68"/>
  <c r="H200" i="68"/>
  <c r="J200" i="68" s="1"/>
  <c r="H189" i="68"/>
  <c r="J190" i="68"/>
  <c r="J166" i="68"/>
  <c r="H165" i="68"/>
  <c r="J165" i="68" s="1"/>
  <c r="J155" i="68"/>
  <c r="H154" i="68"/>
  <c r="J154" i="68" s="1"/>
  <c r="H134" i="68"/>
  <c r="J134" i="68" s="1"/>
  <c r="J135" i="68"/>
  <c r="H122" i="68"/>
  <c r="J122" i="68" s="1"/>
  <c r="J123" i="68"/>
  <c r="J114" i="68"/>
  <c r="H113" i="68"/>
  <c r="J113" i="68" s="1"/>
  <c r="J96" i="68"/>
  <c r="H95" i="68"/>
  <c r="H62" i="68"/>
  <c r="J62" i="68" s="1"/>
  <c r="J63" i="68"/>
  <c r="H56" i="68"/>
  <c r="J56" i="68" s="1"/>
  <c r="J57" i="68"/>
  <c r="J47" i="68"/>
  <c r="H46" i="68"/>
  <c r="J41" i="68"/>
  <c r="H40" i="68"/>
  <c r="J40" i="68" s="1"/>
  <c r="H35" i="68"/>
  <c r="J35" i="68" s="1"/>
  <c r="J36" i="68"/>
  <c r="J20" i="68"/>
  <c r="H19" i="68"/>
  <c r="J19" i="68" s="1"/>
  <c r="J15" i="68"/>
  <c r="H14" i="68"/>
  <c r="J14" i="68" s="1"/>
  <c r="H11" i="68"/>
  <c r="J11" i="68" s="1"/>
  <c r="J12" i="68"/>
  <c r="J9" i="68"/>
  <c r="H8" i="68"/>
  <c r="I56" i="68"/>
  <c r="E56" i="68"/>
  <c r="D44" i="68"/>
  <c r="J326" i="68" l="1"/>
  <c r="I325" i="68"/>
  <c r="J325" i="68" s="1"/>
  <c r="I44" i="68"/>
  <c r="E44" i="68"/>
  <c r="H244" i="68"/>
  <c r="J244" i="68" s="1"/>
  <c r="J245" i="68"/>
  <c r="J234" i="68"/>
  <c r="H233" i="68"/>
  <c r="J233" i="68" s="1"/>
  <c r="J189" i="68"/>
  <c r="H188" i="68"/>
  <c r="J95" i="68"/>
  <c r="H94" i="68"/>
  <c r="J94" i="68" s="1"/>
  <c r="J46" i="68"/>
  <c r="H45" i="68"/>
  <c r="J8" i="68"/>
  <c r="H7" i="68"/>
  <c r="H187" i="68" l="1"/>
  <c r="J187" i="68" s="1"/>
  <c r="J188" i="68"/>
  <c r="J45" i="68"/>
  <c r="H44" i="68"/>
  <c r="J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<sst xmlns="http://schemas.openxmlformats.org/spreadsheetml/2006/main" count="15428" uniqueCount="816">
  <si>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</si>
  <si>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GRAD GAREŠNICA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</si>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</sst>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J12" sqref="J12"/>
    </sheetView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7" t="s">
        <v>784</v>
      </c>
      <c r="B2" s="97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814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809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808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807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802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803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zoomScaleNormal="100" workbookViewId="0">
      <selection activeCell="K3" sqref="K3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804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541610.64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541610.64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541610.64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f>54251.64+487359</f>
        <v>541610.64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549359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487359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487359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487359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62000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62000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62000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541610.64</v>
      </c>
      <c r="E325" s="3">
        <f>SUM(E326:E333)</f>
        <v>541610.64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541610.64</v>
      </c>
      <c r="E327" s="80">
        <v>541610.64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48000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805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806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93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3" t="s">
        <v>776</v>
      </c>
      <c r="B2" s="93"/>
      <c r="C2" s="93"/>
      <c r="D2" s="93"/>
      <c r="E2" s="93"/>
      <c r="F2" s="93"/>
      <c r="G2" s="93"/>
      <c r="H2" s="98"/>
      <c r="I2" s="98"/>
      <c r="J2" s="93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777</v>
      </c>
      <c r="E3" s="95"/>
      <c r="F3" s="94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1018552.7</v>
      </c>
      <c r="F6" s="2">
        <f t="shared" si="0"/>
        <v>0</v>
      </c>
      <c r="G6" s="2">
        <f>+G7+G14+G19+G30+G35</f>
        <v>84166.24</v>
      </c>
      <c r="H6" s="2">
        <f t="shared" si="0"/>
        <v>0</v>
      </c>
      <c r="I6" s="2">
        <f t="shared" si="0"/>
        <v>1102718.94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1018552.7</v>
      </c>
      <c r="F19" s="3">
        <f t="shared" si="8"/>
        <v>0</v>
      </c>
      <c r="G19" s="3">
        <f t="shared" si="8"/>
        <v>84166.24</v>
      </c>
      <c r="H19" s="3">
        <f t="shared" si="8"/>
        <v>0</v>
      </c>
      <c r="I19" s="3">
        <f t="shared" si="8"/>
        <v>1102718.94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476942.06</v>
      </c>
      <c r="F20" s="3">
        <f t="shared" si="9"/>
        <v>0</v>
      </c>
      <c r="G20" s="3">
        <f t="shared" si="9"/>
        <v>84166.24</v>
      </c>
      <c r="H20" s="3">
        <f t="shared" si="9"/>
        <v>0</v>
      </c>
      <c r="I20" s="3">
        <f t="shared" si="9"/>
        <v>561108.30000000005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476942.06</v>
      </c>
      <c r="F21" s="84">
        <f>'Nacionalno sufinanciranje'!D21</f>
        <v>0</v>
      </c>
      <c r="G21" s="84">
        <f>'Nacionalno sufinanciranje'!E21</f>
        <v>84166.24</v>
      </c>
      <c r="H21" s="11">
        <f t="shared" ref="H21:I24" si="10">D21+F21</f>
        <v>0</v>
      </c>
      <c r="I21" s="11">
        <f t="shared" si="10"/>
        <v>561108.30000000005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541610.64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541610.64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541610.64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541610.64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444370.1</v>
      </c>
      <c r="F44" s="3">
        <f t="shared" si="21"/>
        <v>0</v>
      </c>
      <c r="G44" s="3">
        <f t="shared" si="21"/>
        <v>78418.19</v>
      </c>
      <c r="H44" s="3">
        <f t="shared" si="21"/>
        <v>0</v>
      </c>
      <c r="I44" s="3">
        <f t="shared" si="21"/>
        <v>522788.29000000004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363087.49</v>
      </c>
      <c r="F45" s="3">
        <f t="shared" si="23"/>
        <v>0</v>
      </c>
      <c r="G45" s="3">
        <f t="shared" si="23"/>
        <v>64074.270000000004</v>
      </c>
      <c r="H45" s="3">
        <f t="shared" si="23"/>
        <v>0</v>
      </c>
      <c r="I45" s="3">
        <f t="shared" si="23"/>
        <v>427161.76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311663.08</v>
      </c>
      <c r="F46" s="3">
        <f t="shared" si="24"/>
        <v>0</v>
      </c>
      <c r="G46" s="3">
        <f t="shared" si="24"/>
        <v>54999.37</v>
      </c>
      <c r="H46" s="3">
        <f t="shared" si="24"/>
        <v>0</v>
      </c>
      <c r="I46" s="3">
        <f t="shared" si="24"/>
        <v>366662.45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311663.08</v>
      </c>
      <c r="F47" s="84">
        <f>'Nacionalno sufinanciranje'!D47</f>
        <v>0</v>
      </c>
      <c r="G47" s="84">
        <f>'Nacionalno sufinanciranje'!E47</f>
        <v>54999.37</v>
      </c>
      <c r="H47" s="12">
        <f t="shared" ref="H47:I51" si="25">D47+F47</f>
        <v>0</v>
      </c>
      <c r="I47" s="12">
        <f t="shared" si="25"/>
        <v>366662.45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51424.41</v>
      </c>
      <c r="F52" s="3">
        <f t="shared" si="26"/>
        <v>0</v>
      </c>
      <c r="G52" s="3">
        <f t="shared" si="26"/>
        <v>9074.9</v>
      </c>
      <c r="H52" s="3">
        <f t="shared" si="26"/>
        <v>0</v>
      </c>
      <c r="I52" s="3">
        <f t="shared" si="26"/>
        <v>60499.310000000005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51424.41</v>
      </c>
      <c r="F54" s="84">
        <f>'Nacionalno sufinanciranje'!D54</f>
        <v>0</v>
      </c>
      <c r="G54" s="84">
        <f>'Nacionalno sufinanciranje'!E54</f>
        <v>9074.9</v>
      </c>
      <c r="H54" s="12">
        <f t="shared" si="27"/>
        <v>0</v>
      </c>
      <c r="I54" s="12">
        <f t="shared" si="27"/>
        <v>60499.310000000005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25105.95</v>
      </c>
      <c r="F56" s="3">
        <f t="shared" si="28"/>
        <v>0</v>
      </c>
      <c r="G56" s="3">
        <f t="shared" si="28"/>
        <v>4430.46</v>
      </c>
      <c r="H56" s="3">
        <f t="shared" si="28"/>
        <v>0</v>
      </c>
      <c r="I56" s="3">
        <f t="shared" si="28"/>
        <v>29536.410000000003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15076.79</v>
      </c>
      <c r="F57" s="3">
        <f t="shared" si="29"/>
        <v>0</v>
      </c>
      <c r="G57" s="3">
        <f t="shared" si="29"/>
        <v>2660.61</v>
      </c>
      <c r="H57" s="3">
        <f t="shared" si="29"/>
        <v>0</v>
      </c>
      <c r="I57" s="3">
        <f t="shared" si="29"/>
        <v>17737.400000000001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15076.79</v>
      </c>
      <c r="F61" s="84">
        <f>'Nacionalno sufinanciranje'!D61</f>
        <v>0</v>
      </c>
      <c r="G61" s="84">
        <f>'Nacionalno sufinanciranje'!E61</f>
        <v>2660.61</v>
      </c>
      <c r="H61" s="12">
        <f t="shared" si="30"/>
        <v>0</v>
      </c>
      <c r="I61" s="12">
        <f t="shared" si="30"/>
        <v>17737.400000000001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10029.16</v>
      </c>
      <c r="F62" s="3">
        <f t="shared" si="31"/>
        <v>0</v>
      </c>
      <c r="G62" s="3">
        <f t="shared" si="31"/>
        <v>1769.85</v>
      </c>
      <c r="H62" s="3">
        <f t="shared" si="31"/>
        <v>0</v>
      </c>
      <c r="I62" s="3">
        <f t="shared" si="31"/>
        <v>11799.01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10029.16</v>
      </c>
      <c r="F63" s="84">
        <f>'Nacionalno sufinanciranje'!D63</f>
        <v>0</v>
      </c>
      <c r="G63" s="84">
        <f>'Nacionalno sufinanciranje'!E63</f>
        <v>1769.85</v>
      </c>
      <c r="H63" s="12">
        <f t="shared" ref="H63:I69" si="32">D63+F63</f>
        <v>0</v>
      </c>
      <c r="I63" s="12">
        <f t="shared" si="32"/>
        <v>11799.01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56176.66</v>
      </c>
      <c r="F122" s="3">
        <f t="shared" si="52"/>
        <v>0</v>
      </c>
      <c r="G122" s="3">
        <f t="shared" si="52"/>
        <v>9913.4599999999991</v>
      </c>
      <c r="H122" s="3">
        <f t="shared" si="52"/>
        <v>0</v>
      </c>
      <c r="I122" s="3">
        <f t="shared" si="52"/>
        <v>66090.12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56176.66</v>
      </c>
      <c r="F149" s="3">
        <f t="shared" si="67"/>
        <v>0</v>
      </c>
      <c r="G149" s="3">
        <f t="shared" si="67"/>
        <v>9913.4599999999991</v>
      </c>
      <c r="H149" s="3">
        <f t="shared" si="67"/>
        <v>0</v>
      </c>
      <c r="I149" s="3">
        <f t="shared" si="67"/>
        <v>66090.12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9913.4599999999991</v>
      </c>
      <c r="H150" s="12">
        <f t="shared" ref="H150:I153" si="68">D150+F150</f>
        <v>0</v>
      </c>
      <c r="I150" s="12">
        <f t="shared" si="68"/>
        <v>9913.4599999999991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56176.66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56176.66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549359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549359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487359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487359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487359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487359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487359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487359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62000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62000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62000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62000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62000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62000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1018552.7</v>
      </c>
      <c r="E325" s="3">
        <f t="shared" ref="E325:I325" si="146">SUM(E326:E333)</f>
        <v>1046177.7</v>
      </c>
      <c r="F325" s="3">
        <f t="shared" si="146"/>
        <v>84166.24</v>
      </c>
      <c r="G325" s="3">
        <f t="shared" si="146"/>
        <v>89041.24</v>
      </c>
      <c r="H325" s="3">
        <f t="shared" si="146"/>
        <v>1102718.94</v>
      </c>
      <c r="I325" s="3">
        <f t="shared" si="146"/>
        <v>1135218.94</v>
      </c>
      <c r="J325" s="50">
        <f t="shared" si="144"/>
        <v>102.94726052315741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476942.06</v>
      </c>
      <c r="E326" s="84">
        <f>SUM('510:816'!E326)</f>
        <v>504567.06</v>
      </c>
      <c r="F326" s="84">
        <f>'Nacionalno sufinanciranje'!D326</f>
        <v>84166.24</v>
      </c>
      <c r="G326" s="84">
        <f>'Nacionalno sufinanciranje'!E326</f>
        <v>89041.24</v>
      </c>
      <c r="H326" s="10">
        <f t="shared" ref="H326:I333" si="147">D326+F326</f>
        <v>561108.30000000005</v>
      </c>
      <c r="I326" s="10">
        <f t="shared" si="147"/>
        <v>593608.30000000005</v>
      </c>
      <c r="J326" s="50">
        <f t="shared" si="144"/>
        <v>105.79210822580953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541610.64</v>
      </c>
      <c r="E327" s="84">
        <f>SUM('510:816'!E327)</f>
        <v>541610.64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541610.64</v>
      </c>
      <c r="I327" s="10">
        <f t="shared" si="147"/>
        <v>541610.64</v>
      </c>
      <c r="J327" s="50">
        <f t="shared" si="144"/>
        <v>100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1" t="s">
        <v>646</v>
      </c>
      <c r="B334" s="96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27625</v>
      </c>
      <c r="F357" s="3">
        <f t="shared" si="156"/>
        <v>0</v>
      </c>
      <c r="G357" s="3">
        <f t="shared" si="156"/>
        <v>4875</v>
      </c>
      <c r="H357" s="3">
        <f t="shared" si="156"/>
        <v>0</v>
      </c>
      <c r="I357" s="3">
        <f t="shared" si="156"/>
        <v>32500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27625</v>
      </c>
      <c r="F358" s="84">
        <f>'Nacionalno sufinanciranje'!D358</f>
        <v>0</v>
      </c>
      <c r="G358" s="84">
        <f>'Nacionalno sufinanciranje'!E358</f>
        <v>4875</v>
      </c>
      <c r="H358" s="10">
        <f t="shared" ref="H358:I366" si="157">D358+F358</f>
        <v>0</v>
      </c>
      <c r="I358" s="10">
        <f t="shared" si="157"/>
        <v>32500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102370.64</v>
      </c>
      <c r="F371" s="3">
        <f t="shared" si="160"/>
        <v>0</v>
      </c>
      <c r="G371" s="3">
        <f t="shared" si="160"/>
        <v>18065.41</v>
      </c>
      <c r="H371" s="3">
        <f t="shared" ref="H371:I371" si="161">+D371+F371</f>
        <v>0</v>
      </c>
      <c r="I371" s="3">
        <f t="shared" si="161"/>
        <v>120436.05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102370.64</v>
      </c>
      <c r="F374" s="3">
        <f t="shared" si="163"/>
        <v>0</v>
      </c>
      <c r="G374" s="3">
        <f t="shared" si="163"/>
        <v>18065.41</v>
      </c>
      <c r="H374" s="3">
        <f t="shared" si="163"/>
        <v>0</v>
      </c>
      <c r="I374" s="3">
        <f t="shared" si="163"/>
        <v>120436.05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102370.64</v>
      </c>
      <c r="F375" s="84">
        <f>'Nacionalno sufinanciranje'!D375</f>
        <v>0</v>
      </c>
      <c r="G375" s="84">
        <f>'Nacionalno sufinanciranje'!E375</f>
        <v>18065.41</v>
      </c>
      <c r="H375" s="10">
        <f t="shared" ref="H375:I384" si="164">D375+F375</f>
        <v>0</v>
      </c>
      <c r="I375" s="10">
        <f t="shared" si="164"/>
        <v>120436.05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27625</v>
      </c>
      <c r="F415" s="3">
        <f t="shared" si="174"/>
        <v>0</v>
      </c>
      <c r="G415" s="3">
        <f t="shared" si="174"/>
        <v>4875</v>
      </c>
      <c r="H415" s="3">
        <f t="shared" si="174"/>
        <v>0</v>
      </c>
      <c r="I415" s="3">
        <f t="shared" si="174"/>
        <v>32500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27625</v>
      </c>
      <c r="F416" s="84">
        <f>'Nacionalno sufinanciranje'!D416</f>
        <v>0</v>
      </c>
      <c r="G416" s="84">
        <f>'Nacionalno sufinanciranje'!E416</f>
        <v>4875</v>
      </c>
      <c r="H416" s="10">
        <f t="shared" ref="H416:I423" si="175">D416+F416</f>
        <v>0</v>
      </c>
      <c r="I416" s="10">
        <f t="shared" si="175"/>
        <v>32500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726782.42</v>
      </c>
      <c r="F425" s="84">
        <f>'Nacionalno sufinanciranje'!D425</f>
        <v>0</v>
      </c>
      <c r="G425" s="84">
        <f>'Nacionalno sufinanciranje'!E425</f>
        <v>123314.55</v>
      </c>
      <c r="H425" s="11">
        <f t="shared" ref="H425:I426" si="176">D425+F425</f>
        <v>0</v>
      </c>
      <c r="I425" s="11">
        <f t="shared" si="176"/>
        <v>850096.97000000009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15" zoomScaleNormal="100" workbookViewId="0">
      <selection activeCell="B436" sqref="B436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783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84166.24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84166.24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84166.24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f>3600+80566.24</f>
        <v>84166.24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78418.19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64074.270000000004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54999.37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54999.37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9074.9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9074.9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4430.46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2660.61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2660.61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1769.85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1769.85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9913.4599999999991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9913.4599999999991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9913.4599999999991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84166.24</v>
      </c>
      <c r="E325" s="3">
        <f>SUM(E326:E333)</f>
        <v>89041.24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f>3600+80566.24</f>
        <v>84166.24</v>
      </c>
      <c r="E326" s="7">
        <f>8475+80566.24</f>
        <v>89041.24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4875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>
        <v>4875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18065.41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18065.41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7">
        <f>1800+16265.41</f>
        <v>18065.41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4875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>
        <f>4875</f>
        <v>4875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4">
        <f>18525+92789.55+12000</f>
        <v>123314.55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5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6" zoomScaleNormal="100" workbookViewId="0">
      <selection activeCell="L133" sqref="L133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810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476942.06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476942.06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476942.06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f>20400+456542.06</f>
        <v>476942.06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444370.1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363087.49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311663.08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311663.08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51424.41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51424.41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25105.95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15076.79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15076.79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10029.16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10029.16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56176.66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56176.66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>
        <v>56176.66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476942.06</v>
      </c>
      <c r="E325" s="3">
        <f>SUM(E326:E333)</f>
        <v>504567.06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f>20400+456542.06</f>
        <v>476942.06</v>
      </c>
      <c r="E326" s="80">
        <f>48025+456542.06</f>
        <v>504567.06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27625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>
        <v>27625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102370.64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102370.64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f>10200+92170.64</f>
        <v>102370.64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27625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>
        <v>27625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f>104975+525807.42</f>
        <v>630782.42000000004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406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5">
      <c r="A2" s="93" t="s">
        <v>811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401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812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815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423" zoomScaleNormal="100" workbookViewId="0">
      <selection activeCell="E433" sqref="E433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813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>
        <v>48000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Mirela Kozmač</cp:lastModifiedBy>
  <cp:lastPrinted>2026-02-16T07:56:46Z</cp:lastPrinted>
  <dcterms:created xsi:type="dcterms:W3CDTF">2025-08-09T19:28:20Z</dcterms:created>
  <dcterms:modified xsi:type="dcterms:W3CDTF">2026-02-16T10:28:11Z</dcterms:modified>
</cp:coreProperties>
</file>